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ta" state="visible" r:id="rId4"/>
  </sheets>
  <calcPr calcId="171027" fullCalcOnLoad="1"/>
</workbook>
</file>

<file path=xl/sharedStrings.xml><?xml version="1.0" encoding="utf-8"?>
<sst xmlns="http://schemas.openxmlformats.org/spreadsheetml/2006/main" count="87" uniqueCount="68">
  <si>
    <t>HOJA DE RUTA</t>
  </si>
  <si>
    <t>Una parada por renglón, en el orden en que se visitan. Lo amarillo se completa: antes de salir lo de la izquierda, en cada entrega lo de la derecha.</t>
  </si>
  <si>
    <t>Fecha</t>
  </si>
  <si>
    <t>09/10/2026</t>
  </si>
  <si>
    <t>Repartidor</t>
  </si>
  <si>
    <t>Nombre</t>
  </si>
  <si>
    <t>Vehículo</t>
  </si>
  <si>
    <t>Utilitario</t>
  </si>
  <si>
    <t>Sale del depósito</t>
  </si>
  <si>
    <t>8:30</t>
  </si>
  <si>
    <t>Km al salir</t>
  </si>
  <si>
    <t>Km al volver</t>
  </si>
  <si>
    <t>Consumo (litros cada 100 km)</t>
  </si>
  <si>
    <t>Precio del litro</t>
  </si>
  <si>
    <t>Orden</t>
  </si>
  <si>
    <t>Cliente</t>
  </si>
  <si>
    <t>Dirección</t>
  </si>
  <si>
    <t>Zona</t>
  </si>
  <si>
    <t>Franja</t>
  </si>
  <si>
    <t>Bultos</t>
  </si>
  <si>
    <t>A cobrar</t>
  </si>
  <si>
    <t>Medio de pago</t>
  </si>
  <si>
    <t>¿Entregado?</t>
  </si>
  <si>
    <t>Cobrado</t>
  </si>
  <si>
    <t>Observaciones</t>
  </si>
  <si>
    <t>Almacén A</t>
  </si>
  <si>
    <t>Av. San Martín 1250</t>
  </si>
  <si>
    <t>Centro</t>
  </si>
  <si>
    <t>9 a 11</t>
  </si>
  <si>
    <t>Efectivo</t>
  </si>
  <si>
    <t>Sí</t>
  </si>
  <si>
    <t>Kiosco B</t>
  </si>
  <si>
    <t>Belgrano 430</t>
  </si>
  <si>
    <t>Transferencia</t>
  </si>
  <si>
    <t>Despensa C</t>
  </si>
  <si>
    <t>Sarmiento 2210</t>
  </si>
  <si>
    <t>9 a 12</t>
  </si>
  <si>
    <t>Rotisería D</t>
  </si>
  <si>
    <t>Los Álamos 88</t>
  </si>
  <si>
    <t>Oeste</t>
  </si>
  <si>
    <t>10 a 13</t>
  </si>
  <si>
    <t>Cuenta corriente</t>
  </si>
  <si>
    <t>Firma el remito</t>
  </si>
  <si>
    <t>Almacén E</t>
  </si>
  <si>
    <t>Ruta 7 km 4</t>
  </si>
  <si>
    <t>Pagó parte: debe 19.000</t>
  </si>
  <si>
    <t>Kiosco F</t>
  </si>
  <si>
    <t>Mitre 915</t>
  </si>
  <si>
    <t>Este</t>
  </si>
  <si>
    <t>11 a 14</t>
  </si>
  <si>
    <t>No</t>
  </si>
  <si>
    <t>Cerrado: volver mañana</t>
  </si>
  <si>
    <t>Minimercado G</t>
  </si>
  <si>
    <t>Roca 1640</t>
  </si>
  <si>
    <t>Despensa H</t>
  </si>
  <si>
    <t>Las Heras 77</t>
  </si>
  <si>
    <t>12 a 15</t>
  </si>
  <si>
    <t>Paradas</t>
  </si>
  <si>
    <t>Entregadas</t>
  </si>
  <si>
    <t>Bultos cargados</t>
  </si>
  <si>
    <t>Sin entregar</t>
  </si>
  <si>
    <t>Total a cobrar</t>
  </si>
  <si>
    <t>Total cobrado</t>
  </si>
  <si>
    <t>Efectivo a rendir</t>
  </si>
  <si>
    <t>Quedó sin cobrar</t>
  </si>
  <si>
    <t>Km recorridos</t>
  </si>
  <si>
    <t>Combustible del recorrido</t>
  </si>
  <si>
    <t>Combustible por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</si>
</sst>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"/>
    <numFmt numFmtId="165" formatCode="&quot;$&quot; #,##0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0" xfId="0" applyFill="1"/>
    <xf numFmtId="164" fontId="0" fillId="2" borderId="0" xfId="0" applyNumberFormat="1" applyFill="1"/>
    <xf numFmtId="165" fontId="0" fillId="2" borderId="0" xfId="0" applyNumberFormat="1" applyFill="1"/>
    <xf numFmtId="0" fontId="3" fillId="3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0" customWidth="1"/>
    <col min="3" max="3" width="24" customWidth="1"/>
    <col min="4" max="5" width="10" customWidth="1"/>
    <col min="7" max="7" width="14" customWidth="1"/>
    <col min="8" max="8" width="17" customWidth="1"/>
    <col min="9" max="9" width="12" customWidth="1"/>
    <col min="10" max="10" width="14" customWidth="1"/>
    <col min="11" max="11" width="2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5" x14ac:dyDescent="0.25">
      <c r="A3" s="3" t="s">
        <v>2</v>
      </c>
      <c r="B3" s="4" t="s">
        <v>3</v>
      </c>
      <c r="D3" s="3" t="s">
        <v>4</v>
      </c>
      <c r="E3" s="4" t="s">
        <v>5</v>
      </c>
    </row>
    <row r="4" spans="1:5" x14ac:dyDescent="0.25">
      <c r="A4" s="3" t="s">
        <v>6</v>
      </c>
      <c r="B4" s="4" t="s">
        <v>7</v>
      </c>
      <c r="D4" s="3" t="s">
        <v>8</v>
      </c>
      <c r="E4" s="4" t="s">
        <v>9</v>
      </c>
    </row>
    <row r="5" spans="1:5" x14ac:dyDescent="0.25">
      <c r="A5" s="3" t="s">
        <v>10</v>
      </c>
      <c r="B5" s="5">
        <v>48210</v>
      </c>
      <c r="D5" s="3" t="s">
        <v>11</v>
      </c>
      <c r="E5" s="5">
        <v>48262</v>
      </c>
    </row>
    <row r="6" spans="1:5" x14ac:dyDescent="0.25">
      <c r="A6" s="3" t="s">
        <v>12</v>
      </c>
      <c r="B6" s="5">
        <v>11</v>
      </c>
      <c r="D6" s="3" t="s">
        <v>13</v>
      </c>
      <c r="E6" s="6">
        <v>1600</v>
      </c>
    </row>
    <row r="8" spans="1:11" x14ac:dyDescent="0.25">
      <c r="A8" s="7" t="s">
        <v>14</v>
      </c>
      <c r="B8" s="7" t="s">
        <v>15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 t="s">
        <v>22</v>
      </c>
      <c r="J8" s="7" t="s">
        <v>23</v>
      </c>
      <c r="K8" s="7" t="s">
        <v>24</v>
      </c>
    </row>
    <row r="9" spans="1:11" x14ac:dyDescent="0.25">
      <c r="A9" s="8">
        <v>1</v>
      </c>
      <c r="B9" s="4" t="s">
        <v>25</v>
      </c>
      <c r="C9" s="4" t="s">
        <v>26</v>
      </c>
      <c r="D9" s="4" t="s">
        <v>27</v>
      </c>
      <c r="E9" s="4" t="s">
        <v>28</v>
      </c>
      <c r="F9" s="5">
        <v>6</v>
      </c>
      <c r="G9" s="6">
        <v>184000</v>
      </c>
      <c r="H9" s="4" t="s">
        <v>29</v>
      </c>
      <c r="I9" s="4" t="s">
        <v>30</v>
      </c>
      <c r="J9" s="6">
        <v>184000</v>
      </c>
      <c r="K9" s="4"/>
    </row>
    <row r="10" spans="1:11" x14ac:dyDescent="0.25">
      <c r="A10" s="8">
        <v>2</v>
      </c>
      <c r="B10" s="4" t="s">
        <v>31</v>
      </c>
      <c r="C10" s="4" t="s">
        <v>32</v>
      </c>
      <c r="D10" s="4" t="s">
        <v>27</v>
      </c>
      <c r="E10" s="4" t="s">
        <v>28</v>
      </c>
      <c r="F10" s="5">
        <v>3</v>
      </c>
      <c r="G10" s="6">
        <v>76500</v>
      </c>
      <c r="H10" s="4" t="s">
        <v>33</v>
      </c>
      <c r="I10" s="4" t="s">
        <v>30</v>
      </c>
      <c r="J10" s="6">
        <v>76500</v>
      </c>
      <c r="K10" s="4"/>
    </row>
    <row r="11" spans="1:11" x14ac:dyDescent="0.25">
      <c r="A11" s="8">
        <v>3</v>
      </c>
      <c r="B11" s="4" t="s">
        <v>34</v>
      </c>
      <c r="C11" s="4" t="s">
        <v>35</v>
      </c>
      <c r="D11" s="4" t="s">
        <v>27</v>
      </c>
      <c r="E11" s="4" t="s">
        <v>36</v>
      </c>
      <c r="F11" s="5">
        <v>4</v>
      </c>
      <c r="G11" s="6">
        <v>112000</v>
      </c>
      <c r="H11" s="4" t="s">
        <v>29</v>
      </c>
      <c r="I11" s="4" t="s">
        <v>30</v>
      </c>
      <c r="J11" s="6">
        <v>112000</v>
      </c>
      <c r="K11" s="4"/>
    </row>
    <row r="12" spans="1:11" x14ac:dyDescent="0.25">
      <c r="A12" s="8">
        <v>4</v>
      </c>
      <c r="B12" s="4" t="s">
        <v>37</v>
      </c>
      <c r="C12" s="4" t="s">
        <v>38</v>
      </c>
      <c r="D12" s="4" t="s">
        <v>39</v>
      </c>
      <c r="E12" s="4" t="s">
        <v>40</v>
      </c>
      <c r="F12" s="5">
        <v>8</v>
      </c>
      <c r="G12" s="6">
        <v>241000</v>
      </c>
      <c r="H12" s="4" t="s">
        <v>41</v>
      </c>
      <c r="I12" s="4" t="s">
        <v>30</v>
      </c>
      <c r="J12" s="6">
        <v>0</v>
      </c>
      <c r="K12" s="4" t="s">
        <v>42</v>
      </c>
    </row>
    <row r="13" spans="1:11" x14ac:dyDescent="0.25">
      <c r="A13" s="8">
        <v>5</v>
      </c>
      <c r="B13" s="4" t="s">
        <v>43</v>
      </c>
      <c r="C13" s="4" t="s">
        <v>44</v>
      </c>
      <c r="D13" s="4" t="s">
        <v>39</v>
      </c>
      <c r="E13" s="4" t="s">
        <v>40</v>
      </c>
      <c r="F13" s="5">
        <v>5</v>
      </c>
      <c r="G13" s="6">
        <v>139000</v>
      </c>
      <c r="H13" s="4" t="s">
        <v>29</v>
      </c>
      <c r="I13" s="4" t="s">
        <v>30</v>
      </c>
      <c r="J13" s="6">
        <v>120000</v>
      </c>
      <c r="K13" s="4" t="s">
        <v>45</v>
      </c>
    </row>
    <row r="14" spans="1:11" x14ac:dyDescent="0.25">
      <c r="A14" s="8">
        <v>6</v>
      </c>
      <c r="B14" s="4" t="s">
        <v>46</v>
      </c>
      <c r="C14" s="4" t="s">
        <v>47</v>
      </c>
      <c r="D14" s="4" t="s">
        <v>48</v>
      </c>
      <c r="E14" s="4" t="s">
        <v>49</v>
      </c>
      <c r="F14" s="5">
        <v>2</v>
      </c>
      <c r="G14" s="6">
        <v>58000</v>
      </c>
      <c r="H14" s="4" t="s">
        <v>29</v>
      </c>
      <c r="I14" s="4" t="s">
        <v>50</v>
      </c>
      <c r="J14" s="6">
        <v>0</v>
      </c>
      <c r="K14" s="4" t="s">
        <v>51</v>
      </c>
    </row>
    <row r="15" spans="1:11" x14ac:dyDescent="0.25">
      <c r="A15" s="8">
        <v>7</v>
      </c>
      <c r="B15" s="4" t="s">
        <v>52</v>
      </c>
      <c r="C15" s="4" t="s">
        <v>53</v>
      </c>
      <c r="D15" s="4" t="s">
        <v>48</v>
      </c>
      <c r="E15" s="4" t="s">
        <v>49</v>
      </c>
      <c r="F15" s="5">
        <v>9</v>
      </c>
      <c r="G15" s="6">
        <v>265000</v>
      </c>
      <c r="H15" s="4" t="s">
        <v>33</v>
      </c>
      <c r="I15" s="4" t="s">
        <v>30</v>
      </c>
      <c r="J15" s="6">
        <v>265000</v>
      </c>
      <c r="K15" s="4"/>
    </row>
    <row r="16" spans="1:11" x14ac:dyDescent="0.25">
      <c r="A16" s="8">
        <v>8</v>
      </c>
      <c r="B16" s="4" t="s">
        <v>54</v>
      </c>
      <c r="C16" s="4" t="s">
        <v>55</v>
      </c>
      <c r="D16" s="4" t="s">
        <v>48</v>
      </c>
      <c r="E16" s="4" t="s">
        <v>56</v>
      </c>
      <c r="F16" s="5">
        <v>4</v>
      </c>
      <c r="G16" s="6">
        <v>97500</v>
      </c>
      <c r="H16" s="4" t="s">
        <v>29</v>
      </c>
      <c r="I16" s="4" t="s">
        <v>30</v>
      </c>
      <c r="J16" s="6">
        <v>97500</v>
      </c>
      <c r="K16" s="4"/>
    </row>
    <row r="17" spans="1:11" x14ac:dyDescent="0.25">
      <c r="A17" s="8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8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8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8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8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8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8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8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8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8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8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8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8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8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8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8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8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5" spans="1:5" x14ac:dyDescent="0.25">
      <c r="A35" s="3" t="s">
        <v>57</v>
      </c>
      <c r="B35" s="8">
        <f>COUNTA(B9:B33)</f>
        <v>8</v>
      </c>
      <c r="D35" s="3" t="s">
        <v>58</v>
      </c>
      <c r="E35" s="8">
        <f>COUNTIF(I9:I33,"Sí")</f>
        <v>7</v>
      </c>
    </row>
    <row r="36" spans="1:5" x14ac:dyDescent="0.25">
      <c r="A36" s="3" t="s">
        <v>59</v>
      </c>
      <c r="B36" s="8">
        <f>SUM(F9:F33)</f>
        <v>41</v>
      </c>
      <c r="D36" s="3" t="s">
        <v>60</v>
      </c>
      <c r="E36" s="8">
        <f>COUNTIF(I9:I33,"No")</f>
        <v>1</v>
      </c>
    </row>
    <row r="37" spans="1:5" x14ac:dyDescent="0.25">
      <c r="A37" s="3" t="s">
        <v>61</v>
      </c>
      <c r="B37" s="9">
        <f>SUM(G9:G33)</f>
        <v>1173000</v>
      </c>
      <c r="D37" s="3" t="s">
        <v>62</v>
      </c>
      <c r="E37" s="9">
        <f>SUM(J9:J33)</f>
        <v>855000</v>
      </c>
    </row>
    <row r="38" spans="1:5" x14ac:dyDescent="0.25">
      <c r="A38" s="3" t="s">
        <v>63</v>
      </c>
      <c r="B38" s="9">
        <f>SUMIF(H9:H33,"Efectivo",J9:J33)</f>
        <v>513500</v>
      </c>
      <c r="D38" s="3" t="s">
        <v>64</v>
      </c>
      <c r="E38" s="9">
        <f>B37-E37</f>
        <v>318000</v>
      </c>
    </row>
    <row r="39" spans="1:5" x14ac:dyDescent="0.25">
      <c r="A39" s="3" t="s">
        <v>65</v>
      </c>
      <c r="B39" s="8">
        <f>E5-B5</f>
        <v>52</v>
      </c>
      <c r="D39" s="3" t="s">
        <v>66</v>
      </c>
      <c r="E39" s="9">
        <f>ROUND(B39*B6/100*E6,0)</f>
        <v>9152</v>
      </c>
    </row>
    <row r="40" spans="1:2" x14ac:dyDescent="0.25">
      <c r="A40" s="3" t="s">
        <v>67</v>
      </c>
      <c r="B40" s="9">
        <f>IF(E35=0,0,ROUND(E39/E35,0))</f>
        <v>1307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AIKen · aiken.ar</dc:creator>
  <dc:title/>
  <dc:subject/>
  <dc:description/>
  <cp:keywords/>
  <cp:category/>
  <cp:lastModifiedBy>Unknown</cp:lastModifiedBy>
  <dcterms:created xsi:type="dcterms:W3CDTF">2026-10-11T12:00:00Z</dcterms:created>
  <dcterms:modified xsi:type="dcterms:W3CDTF">2026-10-11T12:00:00Z</dcterms:modified>
</cp:coreProperties>
</file>